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20" windowWidth="1903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<sst xmlns="http://schemas.openxmlformats.org/spreadsheetml/2006/main" count="172" uniqueCount="111">
  <si>
    <t>Материалы:</t>
  </si>
  <si>
    <t>шт.</t>
  </si>
  <si>
    <t>куб.м</t>
  </si>
  <si>
    <t>кв.м</t>
  </si>
  <si>
    <t>Всего материалов с доставкой:</t>
  </si>
  <si>
    <t>Работа:</t>
  </si>
  <si>
    <t>Всего за работу:</t>
  </si>
  <si>
    <t>Аренда техники:</t>
  </si>
  <si>
    <t>дня</t>
  </si>
  <si>
    <t>Итого:</t>
  </si>
  <si>
    <t>материалы с доставкой</t>
  </si>
  <si>
    <t>Работа</t>
  </si>
  <si>
    <t>аренда техники с доставкой</t>
  </si>
  <si>
    <t>Всего с накладными расходами:</t>
  </si>
  <si>
    <t>шт</t>
  </si>
  <si>
    <t>Цемент М400</t>
  </si>
  <si>
    <t>бетономешалка</t>
  </si>
  <si>
    <t>Накладные расходы 12%:</t>
  </si>
  <si>
    <t>Виброплита</t>
  </si>
  <si>
    <t>день</t>
  </si>
  <si>
    <t>Щебень (5:20)</t>
  </si>
  <si>
    <t>аренда вибратора</t>
  </si>
  <si>
    <t xml:space="preserve">Устройство поясов арматуры </t>
  </si>
  <si>
    <t>Приготовление бетона</t>
  </si>
  <si>
    <t>Демонтаж опалубки</t>
  </si>
  <si>
    <t>Накладные расходы 12 % от ФОТ</t>
  </si>
  <si>
    <t>Итого с накладными:</t>
  </si>
  <si>
    <t xml:space="preserve">аренда техники </t>
  </si>
  <si>
    <t>Итого (изг. подпорн. стенок):</t>
  </si>
  <si>
    <t>Экскаватор</t>
  </si>
  <si>
    <t>Устройство траншеи</t>
  </si>
  <si>
    <t>ки,ручная планировка траншеи</t>
  </si>
  <si>
    <t>щебня 20:40 с трамбовкой)</t>
  </si>
  <si>
    <t>на площадку</t>
  </si>
  <si>
    <t>м2</t>
  </si>
  <si>
    <t>дней</t>
  </si>
  <si>
    <t>час.</t>
  </si>
  <si>
    <t>Всего за аренду:</t>
  </si>
  <si>
    <t>Сварочные работы</t>
  </si>
  <si>
    <t>Вывоз опалубки,уборка,востановление</t>
  </si>
  <si>
    <t>откосов</t>
  </si>
  <si>
    <t>Бордюр</t>
  </si>
  <si>
    <t>Цемент</t>
  </si>
  <si>
    <t>Щебень 5:20</t>
  </si>
  <si>
    <t>Монтаж бордюра</t>
  </si>
  <si>
    <t>Грунт плодородный</t>
  </si>
  <si>
    <t>кг.</t>
  </si>
  <si>
    <t>травы</t>
  </si>
  <si>
    <t>Укладка плодородного грунта,посадка</t>
  </si>
  <si>
    <t>Бетоносмеситель</t>
  </si>
  <si>
    <t>Итого за аренду техники:</t>
  </si>
  <si>
    <t>Песок</t>
  </si>
  <si>
    <t>Доставка бордюра манипулятором</t>
  </si>
  <si>
    <t>II.Изготовление подпорных стенок</t>
  </si>
  <si>
    <t>III. Устройство газона, монтаж бордюра</t>
  </si>
  <si>
    <t>Всего по трем этапам:</t>
  </si>
  <si>
    <t>Парковка 24.5х8м=196м2</t>
  </si>
  <si>
    <t>25х0.7х0.2х1.24=4,34 куб.м</t>
  </si>
  <si>
    <t>I. Устройство трубопереезда и пощадки</t>
  </si>
  <si>
    <t>под парковку</t>
  </si>
  <si>
    <t>м3</t>
  </si>
  <si>
    <t>хов трубы</t>
  </si>
  <si>
    <t>Труба пластиковая диам. 500</t>
  </si>
  <si>
    <t>Щебень для подушки под трубу (20:40)</t>
  </si>
  <si>
    <t>Песок карьерный(24х8х0,5х1,1=105м3)</t>
  </si>
  <si>
    <t>Дорожная смесь(0:40) 23,5х7х0,2х1,24=42</t>
  </si>
  <si>
    <t>Доставка труб манипулятором</t>
  </si>
  <si>
    <t>Перчатки усиленные</t>
  </si>
  <si>
    <t>Разметочные работы,высотные отмет-</t>
  </si>
  <si>
    <t>Подготовка основания под трубу(укладка</t>
  </si>
  <si>
    <t>Укладка трубы</t>
  </si>
  <si>
    <t>Укладка песка с ручной трамбовкой пазу-</t>
  </si>
  <si>
    <t>Укладка геотекстиля</t>
  </si>
  <si>
    <t>Геотекст. на подушку из щебня,плот. 200</t>
  </si>
  <si>
    <t>Геотекстиль, плотность 200 на песок</t>
  </si>
  <si>
    <t>Укладка песка с послойной трамбовкой</t>
  </si>
  <si>
    <t>Укладка дорожной смеси с трамбовкой</t>
  </si>
  <si>
    <t>ГСМ для виброплиты</t>
  </si>
  <si>
    <t>лит</t>
  </si>
  <si>
    <t>размер 3х1,6х0,2 - 2 шт.= 1,92 куб.м</t>
  </si>
  <si>
    <t>Арматура диам. 10 (два пояса шаг 250 мм,</t>
  </si>
  <si>
    <t>16 хлыстов по 11,7 м)</t>
  </si>
  <si>
    <t>м.п.</t>
  </si>
  <si>
    <t>Крепеж в ассорт.(75мм.45мм.)</t>
  </si>
  <si>
    <t>Диски по металлу 230мм.</t>
  </si>
  <si>
    <t>Щебень (20:40) на подушку под стенку</t>
  </si>
  <si>
    <t>Проволока вязальная1,4мм.</t>
  </si>
  <si>
    <t>Резка арматуры по 6м.п.</t>
  </si>
  <si>
    <t>Доска обрезная (50 х100 х6000.)</t>
  </si>
  <si>
    <t>Перчатки</t>
  </si>
  <si>
    <t>Диск пильный по дереву 250мм.</t>
  </si>
  <si>
    <t>Сборка опалубки</t>
  </si>
  <si>
    <t>Установка опалубки,раскрепление</t>
  </si>
  <si>
    <t>Укладка бетона с вибрированием</t>
  </si>
  <si>
    <t xml:space="preserve">Песок для бетона </t>
  </si>
  <si>
    <t>Песок для обсыпки стенок</t>
  </si>
  <si>
    <t>Обратная  грунта с перемещением</t>
  </si>
  <si>
    <t>Завоз опалубки</t>
  </si>
  <si>
    <t>Земляные работы, 7х1х1,2=8,4</t>
  </si>
  <si>
    <t>Мешки строительные</t>
  </si>
  <si>
    <t>Доставка цемента</t>
  </si>
  <si>
    <t>Доставка арматуры</t>
  </si>
  <si>
    <t>Обсыпка стенок песком</t>
  </si>
  <si>
    <t>всего за работу:</t>
  </si>
  <si>
    <t>Всего за материалы:</t>
  </si>
  <si>
    <t>Геотекстиль 150пл.</t>
  </si>
  <si>
    <t>кв.м.</t>
  </si>
  <si>
    <t>Трава газонная 5кг.</t>
  </si>
  <si>
    <t>Разгрузочные работы</t>
  </si>
  <si>
    <t>Материалы с доставкой</t>
  </si>
  <si>
    <t xml:space="preserve">Аренда техники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</si>
</sst>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_р_._-;_-@_-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35" borderId="10" xfId="0" applyFont="1" applyFill="1" applyBorder="1" applyAlignment="1">
      <alignment/>
    </xf>
    <xf numFmtId="165" fontId="2" fillId="0" borderId="0" xfId="58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58" applyNumberFormat="1" applyFont="1" applyAlignment="1">
      <alignment horizontal="center"/>
    </xf>
    <xf numFmtId="165" fontId="2" fillId="0" borderId="0" xfId="58" applyNumberFormat="1" applyFont="1" applyBorder="1" applyAlignment="1">
      <alignment horizontal="center"/>
    </xf>
    <xf numFmtId="43" fontId="2" fillId="0" borderId="10" xfId="58" applyNumberFormat="1" applyFont="1" applyBorder="1" applyAlignment="1">
      <alignment/>
    </xf>
    <xf numFmtId="165" fontId="2" fillId="0" borderId="10" xfId="58" applyNumberFormat="1" applyFont="1" applyBorder="1" applyAlignment="1">
      <alignment horizontal="center"/>
    </xf>
    <xf numFmtId="164" fontId="2" fillId="0" borderId="10" xfId="58" applyNumberFormat="1" applyFont="1" applyBorder="1" applyAlignment="1">
      <alignment/>
    </xf>
    <xf numFmtId="165" fontId="2" fillId="0" borderId="10" xfId="58" applyNumberFormat="1" applyFont="1" applyBorder="1" applyAlignment="1">
      <alignment/>
    </xf>
    <xf numFmtId="164" fontId="4" fillId="0" borderId="10" xfId="58" applyNumberFormat="1" applyFont="1" applyBorder="1" applyAlignment="1">
      <alignment/>
    </xf>
    <xf numFmtId="0" fontId="0" fillId="0" borderId="10" xfId="0" applyBorder="1" applyAlignment="1">
      <alignment/>
    </xf>
    <xf numFmtId="0" fontId="1" fillId="33" borderId="0" xfId="0" applyFont="1" applyFill="1" applyBorder="1" applyAlignment="1">
      <alignment/>
    </xf>
    <xf numFmtId="165" fontId="1" fillId="33" borderId="10" xfId="58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36" borderId="0" xfId="0" applyFont="1" applyFill="1" applyAlignment="1">
      <alignment/>
    </xf>
    <xf numFmtId="165" fontId="1" fillId="37" borderId="10" xfId="58" applyNumberFormat="1" applyFont="1" applyFill="1" applyBorder="1" applyAlignment="1">
      <alignment horizontal="center"/>
    </xf>
    <xf numFmtId="165" fontId="1" fillId="34" borderId="10" xfId="58" applyNumberFormat="1" applyFont="1" applyFill="1" applyBorder="1" applyAlignment="1">
      <alignment horizontal="center"/>
    </xf>
    <xf numFmtId="165" fontId="0" fillId="0" borderId="0" xfId="58" applyNumberFormat="1" applyFont="1" applyAlignment="1">
      <alignment horizontal="center"/>
    </xf>
    <xf numFmtId="165" fontId="2" fillId="0" borderId="12" xfId="58" applyNumberFormat="1" applyFont="1" applyBorder="1" applyAlignment="1">
      <alignment horizontal="center"/>
    </xf>
    <xf numFmtId="165" fontId="1" fillId="0" borderId="10" xfId="58" applyNumberFormat="1" applyFont="1" applyBorder="1" applyAlignment="1">
      <alignment horizontal="center"/>
    </xf>
    <xf numFmtId="165" fontId="2" fillId="33" borderId="10" xfId="58" applyNumberFormat="1" applyFont="1" applyFill="1" applyBorder="1" applyAlignment="1">
      <alignment horizontal="center"/>
    </xf>
    <xf numFmtId="165" fontId="0" fillId="0" borderId="13" xfId="58" applyNumberFormat="1" applyFont="1" applyBorder="1" applyAlignment="1">
      <alignment horizontal="center"/>
    </xf>
    <xf numFmtId="165" fontId="2" fillId="34" borderId="10" xfId="58" applyNumberFormat="1" applyFont="1" applyFill="1" applyBorder="1" applyAlignment="1">
      <alignment horizontal="center"/>
    </xf>
    <xf numFmtId="165" fontId="2" fillId="0" borderId="13" xfId="58" applyNumberFormat="1" applyFont="1" applyBorder="1" applyAlignment="1">
      <alignment horizontal="center"/>
    </xf>
    <xf numFmtId="165" fontId="0" fillId="0" borderId="10" xfId="58" applyNumberFormat="1" applyFont="1" applyBorder="1" applyAlignment="1">
      <alignment horizontal="center"/>
    </xf>
    <xf numFmtId="165" fontId="2" fillId="36" borderId="0" xfId="58" applyNumberFormat="1" applyFont="1" applyFill="1" applyAlignment="1">
      <alignment horizontal="center"/>
    </xf>
    <xf numFmtId="165" fontId="4" fillId="0" borderId="10" xfId="58" applyNumberFormat="1" applyFont="1" applyBorder="1" applyAlignment="1">
      <alignment horizontal="center"/>
    </xf>
    <xf numFmtId="165" fontId="2" fillId="38" borderId="10" xfId="58" applyNumberFormat="1" applyFont="1" applyFill="1" applyBorder="1" applyAlignment="1">
      <alignment horizontal="center"/>
    </xf>
    <xf numFmtId="165" fontId="1" fillId="38" borderId="10" xfId="58" applyNumberFormat="1" applyFont="1" applyFill="1" applyBorder="1" applyAlignment="1">
      <alignment horizontal="center"/>
    </xf>
    <xf numFmtId="165" fontId="2" fillId="13" borderId="10" xfId="5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" fillId="36" borderId="0" xfId="0" applyFont="1" applyFill="1" applyAlignment="1">
      <alignment/>
    </xf>
    <xf numFmtId="0" fontId="6" fillId="0" borderId="10" xfId="0" applyFont="1" applyBorder="1" applyAlignment="1">
      <alignment/>
    </xf>
    <xf numFmtId="165" fontId="7" fillId="0" borderId="10" xfId="58" applyNumberFormat="1" applyFont="1" applyBorder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8" fillId="0" borderId="0" xfId="58" applyNumberFormat="1" applyFont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10" xfId="58" applyNumberFormat="1" applyFont="1" applyBorder="1" applyAlignment="1">
      <alignment/>
    </xf>
    <xf numFmtId="0" fontId="2" fillId="38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zoomScalePageLayoutView="0" workbookViewId="0" topLeftCell="A1">
      <selection activeCell="E128" sqref="E128"/>
    </sheetView>
  </sheetViews>
  <sheetFormatPr defaultColWidth="9.00390625" defaultRowHeight="12.75"/>
  <cols>
    <col min="1" max="1" width="41.125" style="0" customWidth="1"/>
    <col min="2" max="2" width="16.125" style="0" customWidth="1"/>
    <col min="3" max="3" width="12.25390625" style="0" customWidth="1"/>
    <col min="4" max="4" width="15.25390625" style="0" customWidth="1"/>
    <col min="5" max="5" width="12.75390625" style="27" customWidth="1"/>
  </cols>
  <sheetData>
    <row r="1" ht="12.75">
      <c r="A1" s="23" t="s">
        <v>56</v>
      </c>
    </row>
    <row r="3" spans="1:5" ht="15.75">
      <c r="A3" s="6" t="s">
        <v>58</v>
      </c>
      <c r="B3" s="2"/>
      <c r="C3" s="2"/>
      <c r="D3" s="2"/>
      <c r="E3" s="16"/>
    </row>
    <row r="4" spans="1:5" ht="15.75">
      <c r="A4" s="6" t="s">
        <v>59</v>
      </c>
      <c r="B4" s="2"/>
      <c r="C4" s="2"/>
      <c r="D4" s="2"/>
      <c r="E4" s="16"/>
    </row>
    <row r="5" spans="1:5" ht="15.75">
      <c r="A5" s="2" t="s">
        <v>0</v>
      </c>
      <c r="B5" s="2"/>
      <c r="C5" s="2"/>
      <c r="D5" s="2"/>
      <c r="E5" s="16"/>
    </row>
    <row r="6" spans="1:5" ht="15.75">
      <c r="A6" s="2" t="s">
        <v>62</v>
      </c>
      <c r="B6" s="2">
        <v>4</v>
      </c>
      <c r="C6" s="2" t="s">
        <v>1</v>
      </c>
      <c r="D6" s="2">
        <v>13500</v>
      </c>
      <c r="E6" s="16">
        <f aca="true" t="shared" si="0" ref="E6:E12">B6*D6</f>
        <v>54000</v>
      </c>
    </row>
    <row r="7" spans="1:5" ht="15.75">
      <c r="A7" s="2" t="s">
        <v>63</v>
      </c>
      <c r="B7" s="2"/>
      <c r="C7" s="2"/>
      <c r="D7" s="2"/>
      <c r="E7" s="16"/>
    </row>
    <row r="8" spans="1:5" ht="15.75">
      <c r="A8" s="2" t="s">
        <v>57</v>
      </c>
      <c r="B8" s="47">
        <v>4.34</v>
      </c>
      <c r="C8" s="2" t="s">
        <v>2</v>
      </c>
      <c r="D8" s="2">
        <v>1500</v>
      </c>
      <c r="E8" s="16">
        <f t="shared" si="0"/>
        <v>6510</v>
      </c>
    </row>
    <row r="9" spans="1:5" ht="15.75">
      <c r="A9" s="2" t="s">
        <v>64</v>
      </c>
      <c r="B9" s="2">
        <v>105</v>
      </c>
      <c r="C9" s="2" t="s">
        <v>2</v>
      </c>
      <c r="D9" s="2">
        <v>450</v>
      </c>
      <c r="E9" s="16">
        <f t="shared" si="0"/>
        <v>47250</v>
      </c>
    </row>
    <row r="10" spans="1:5" ht="15.75">
      <c r="A10" s="2" t="s">
        <v>73</v>
      </c>
      <c r="B10" s="2">
        <v>24</v>
      </c>
      <c r="C10" s="2" t="s">
        <v>3</v>
      </c>
      <c r="D10" s="2">
        <v>36</v>
      </c>
      <c r="E10" s="16">
        <f>B10*D10</f>
        <v>864</v>
      </c>
    </row>
    <row r="11" spans="1:5" ht="15.75">
      <c r="A11" s="2" t="s">
        <v>74</v>
      </c>
      <c r="B11" s="2">
        <v>202</v>
      </c>
      <c r="C11" s="2" t="s">
        <v>3</v>
      </c>
      <c r="D11" s="2">
        <v>36</v>
      </c>
      <c r="E11" s="16">
        <f t="shared" si="0"/>
        <v>7272</v>
      </c>
    </row>
    <row r="12" spans="1:5" ht="15.75">
      <c r="A12" s="2" t="s">
        <v>65</v>
      </c>
      <c r="B12" s="2">
        <v>42</v>
      </c>
      <c r="C12" s="2" t="s">
        <v>2</v>
      </c>
      <c r="D12" s="2">
        <v>1200</v>
      </c>
      <c r="E12" s="16">
        <f t="shared" si="0"/>
        <v>50400</v>
      </c>
    </row>
    <row r="13" spans="1:5" ht="15.75">
      <c r="A13" s="2" t="s">
        <v>66</v>
      </c>
      <c r="B13" s="2">
        <v>1</v>
      </c>
      <c r="C13" s="2" t="s">
        <v>1</v>
      </c>
      <c r="D13" s="2">
        <v>7500</v>
      </c>
      <c r="E13" s="16">
        <f>B13*D13</f>
        <v>7500</v>
      </c>
    </row>
    <row r="14" spans="1:5" ht="15.75">
      <c r="A14" s="2" t="s">
        <v>67</v>
      </c>
      <c r="B14" s="2">
        <v>20</v>
      </c>
      <c r="C14" s="2" t="s">
        <v>1</v>
      </c>
      <c r="D14" s="2">
        <v>35</v>
      </c>
      <c r="E14" s="16">
        <f>B14*D14</f>
        <v>700</v>
      </c>
    </row>
    <row r="15" spans="1:5" ht="15.75">
      <c r="A15" s="2" t="s">
        <v>77</v>
      </c>
      <c r="B15" s="2">
        <v>40</v>
      </c>
      <c r="C15" s="2" t="s">
        <v>78</v>
      </c>
      <c r="D15" s="2">
        <v>35</v>
      </c>
      <c r="E15" s="16">
        <f>B15*D15</f>
        <v>1400</v>
      </c>
    </row>
    <row r="16" spans="1:5" ht="15.75">
      <c r="A16" s="4" t="s">
        <v>4</v>
      </c>
      <c r="B16" s="2"/>
      <c r="C16" s="2"/>
      <c r="D16" s="2"/>
      <c r="E16" s="25">
        <f>SUM(E6:E15)</f>
        <v>175896</v>
      </c>
    </row>
    <row r="17" spans="1:5" ht="15.75">
      <c r="A17" s="2"/>
      <c r="B17" s="2"/>
      <c r="C17" s="2"/>
      <c r="D17" s="2"/>
      <c r="E17" s="16"/>
    </row>
    <row r="18" spans="1:5" ht="15.75">
      <c r="A18" s="4" t="s">
        <v>5</v>
      </c>
      <c r="B18" s="2"/>
      <c r="C18" s="2"/>
      <c r="D18" s="2"/>
      <c r="E18" s="16"/>
    </row>
    <row r="19" spans="1:5" ht="15.75">
      <c r="A19" s="2" t="s">
        <v>68</v>
      </c>
      <c r="B19" s="2"/>
      <c r="C19" s="2"/>
      <c r="D19" s="2"/>
      <c r="E19" s="16"/>
    </row>
    <row r="20" spans="1:5" ht="15.75">
      <c r="A20" s="2" t="s">
        <v>31</v>
      </c>
      <c r="B20" s="2"/>
      <c r="C20" s="2"/>
      <c r="D20" s="2"/>
      <c r="E20" s="16">
        <v>4000</v>
      </c>
    </row>
    <row r="21" spans="1:5" ht="15.75">
      <c r="A21" s="2" t="s">
        <v>69</v>
      </c>
      <c r="B21" s="2"/>
      <c r="C21" s="2"/>
      <c r="D21" s="2"/>
      <c r="E21" s="16"/>
    </row>
    <row r="22" spans="1:5" ht="15.75">
      <c r="A22" s="2" t="s">
        <v>32</v>
      </c>
      <c r="B22" s="2">
        <v>4.34</v>
      </c>
      <c r="C22" s="2" t="s">
        <v>60</v>
      </c>
      <c r="D22" s="2">
        <v>400</v>
      </c>
      <c r="E22" s="16">
        <f>B22*D22</f>
        <v>1736</v>
      </c>
    </row>
    <row r="23" spans="1:5" ht="15.75">
      <c r="A23" s="2" t="s">
        <v>70</v>
      </c>
      <c r="B23" s="2">
        <v>4</v>
      </c>
      <c r="C23" s="2" t="s">
        <v>1</v>
      </c>
      <c r="D23" s="2">
        <v>700</v>
      </c>
      <c r="E23" s="16">
        <f>B23*D23</f>
        <v>2800</v>
      </c>
    </row>
    <row r="24" spans="1:5" ht="15.75">
      <c r="A24" s="2" t="s">
        <v>71</v>
      </c>
      <c r="B24" s="2"/>
      <c r="C24" s="2"/>
      <c r="D24" s="3"/>
      <c r="E24" s="16"/>
    </row>
    <row r="25" spans="1:5" ht="15.75">
      <c r="A25" s="2" t="s">
        <v>61</v>
      </c>
      <c r="B25" s="2">
        <v>12</v>
      </c>
      <c r="C25" s="2" t="s">
        <v>2</v>
      </c>
      <c r="D25" s="3">
        <v>450</v>
      </c>
      <c r="E25" s="28">
        <f>B25*D25</f>
        <v>5400</v>
      </c>
    </row>
    <row r="26" spans="1:5" ht="15.75">
      <c r="A26" s="2" t="s">
        <v>72</v>
      </c>
      <c r="B26" s="2">
        <v>202</v>
      </c>
      <c r="C26" s="2" t="s">
        <v>34</v>
      </c>
      <c r="D26" s="3">
        <v>10</v>
      </c>
      <c r="E26" s="28">
        <f>B26*D26</f>
        <v>2020</v>
      </c>
    </row>
    <row r="27" spans="1:5" ht="15.75">
      <c r="A27" s="2" t="s">
        <v>75</v>
      </c>
      <c r="B27" s="2"/>
      <c r="C27" s="2"/>
      <c r="D27" s="2"/>
      <c r="E27" s="28"/>
    </row>
    <row r="28" spans="1:5" ht="15.75">
      <c r="A28" s="2" t="s">
        <v>33</v>
      </c>
      <c r="B28" s="2">
        <v>93</v>
      </c>
      <c r="C28" s="2" t="s">
        <v>2</v>
      </c>
      <c r="D28" s="2">
        <v>300</v>
      </c>
      <c r="E28" s="16">
        <f>B28*D28</f>
        <v>27900</v>
      </c>
    </row>
    <row r="29" spans="1:5" ht="15.75">
      <c r="A29" s="2" t="s">
        <v>76</v>
      </c>
      <c r="B29" s="2">
        <v>42</v>
      </c>
      <c r="C29" s="2" t="s">
        <v>2</v>
      </c>
      <c r="D29" s="2">
        <v>400</v>
      </c>
      <c r="E29" s="16">
        <f>B29*D29</f>
        <v>16800</v>
      </c>
    </row>
    <row r="30" spans="1:5" ht="19.5" customHeight="1">
      <c r="A30" s="2" t="s">
        <v>9</v>
      </c>
      <c r="B30" s="2"/>
      <c r="C30" s="2"/>
      <c r="D30" s="2"/>
      <c r="E30" s="37">
        <f>SUM(E19:E29)</f>
        <v>60656</v>
      </c>
    </row>
    <row r="31" spans="1:5" ht="15.75">
      <c r="A31" s="2" t="s">
        <v>17</v>
      </c>
      <c r="B31" s="2"/>
      <c r="C31" s="2"/>
      <c r="D31" s="2"/>
      <c r="E31" s="38">
        <f>12%*E30</f>
        <v>7278.719999999999</v>
      </c>
    </row>
    <row r="32" spans="1:5" ht="15.75">
      <c r="A32" s="4" t="s">
        <v>6</v>
      </c>
      <c r="B32" s="2"/>
      <c r="C32" s="2"/>
      <c r="D32" s="2"/>
      <c r="E32" s="39">
        <f>E30+E31</f>
        <v>67934.72</v>
      </c>
    </row>
    <row r="33" spans="1:5" ht="15.75">
      <c r="A33" s="2"/>
      <c r="B33" s="2"/>
      <c r="C33" s="2"/>
      <c r="D33" s="2"/>
      <c r="E33" s="16"/>
    </row>
    <row r="34" spans="1:5" ht="15.75">
      <c r="A34" s="4" t="s">
        <v>7</v>
      </c>
      <c r="B34" s="2"/>
      <c r="C34" s="2"/>
      <c r="D34" s="2"/>
      <c r="E34" s="16"/>
    </row>
    <row r="35" spans="1:5" ht="15.75">
      <c r="A35" s="2" t="s">
        <v>18</v>
      </c>
      <c r="B35" s="2">
        <v>6</v>
      </c>
      <c r="C35" s="2" t="s">
        <v>35</v>
      </c>
      <c r="D35" s="2">
        <v>1000</v>
      </c>
      <c r="E35" s="16">
        <f>B35*D35</f>
        <v>6000</v>
      </c>
    </row>
    <row r="36" spans="1:5" ht="15.75">
      <c r="A36" s="2" t="s">
        <v>29</v>
      </c>
      <c r="B36" s="2">
        <v>4</v>
      </c>
      <c r="C36" s="2" t="s">
        <v>36</v>
      </c>
      <c r="D36" s="2">
        <v>1500</v>
      </c>
      <c r="E36" s="16">
        <f>B36*D36</f>
        <v>6000</v>
      </c>
    </row>
    <row r="37" spans="1:5" ht="15.75">
      <c r="A37" s="4" t="s">
        <v>37</v>
      </c>
      <c r="B37" s="2"/>
      <c r="C37" s="2"/>
      <c r="D37" s="2"/>
      <c r="E37" s="29">
        <f>SUM(E35:E36)</f>
        <v>12000</v>
      </c>
    </row>
    <row r="38" spans="1:5" ht="15.75">
      <c r="A38" s="2"/>
      <c r="B38" s="2"/>
      <c r="C38" s="2"/>
      <c r="D38" s="2"/>
      <c r="E38" s="16"/>
    </row>
    <row r="39" spans="1:5" ht="15.75">
      <c r="A39" s="1" t="s">
        <v>9</v>
      </c>
      <c r="B39" s="5"/>
      <c r="C39" s="5"/>
      <c r="D39" s="5"/>
      <c r="E39" s="30"/>
    </row>
    <row r="40" spans="1:5" ht="15.75">
      <c r="A40" s="5" t="s">
        <v>10</v>
      </c>
      <c r="B40" s="5"/>
      <c r="C40" s="5"/>
      <c r="D40" s="5"/>
      <c r="E40" s="30">
        <f>E16</f>
        <v>175896</v>
      </c>
    </row>
    <row r="41" spans="1:5" ht="15.75">
      <c r="A41" s="5" t="s">
        <v>11</v>
      </c>
      <c r="B41" s="5"/>
      <c r="C41" s="5"/>
      <c r="D41" s="5"/>
      <c r="E41" s="30">
        <f>E32</f>
        <v>67934.72</v>
      </c>
    </row>
    <row r="42" spans="1:5" ht="15.75">
      <c r="A42" s="5" t="s">
        <v>12</v>
      </c>
      <c r="B42" s="5"/>
      <c r="C42" s="5"/>
      <c r="D42" s="5"/>
      <c r="E42" s="30">
        <f>E37</f>
        <v>12000</v>
      </c>
    </row>
    <row r="43" spans="1:5" ht="15.75">
      <c r="A43" s="6" t="s">
        <v>13</v>
      </c>
      <c r="B43" s="7"/>
      <c r="C43" s="7"/>
      <c r="D43" s="7"/>
      <c r="E43" s="26">
        <f>SUM(E40:E42)</f>
        <v>255830.72</v>
      </c>
    </row>
    <row r="44" ht="12.75">
      <c r="E44" s="31"/>
    </row>
    <row r="45" spans="1:5" ht="15.75">
      <c r="A45" s="9" t="s">
        <v>53</v>
      </c>
      <c r="B45" s="7" t="s">
        <v>79</v>
      </c>
      <c r="C45" s="7"/>
      <c r="D45" s="7"/>
      <c r="E45" s="32"/>
    </row>
    <row r="46" spans="1:5" ht="15.75">
      <c r="A46" s="1" t="s">
        <v>0</v>
      </c>
      <c r="B46" s="2"/>
      <c r="C46" s="2"/>
      <c r="D46" s="2"/>
      <c r="E46" s="16"/>
    </row>
    <row r="47" spans="1:5" ht="15.75">
      <c r="A47" s="2" t="s">
        <v>88</v>
      </c>
      <c r="B47" s="2">
        <v>20</v>
      </c>
      <c r="C47" s="2" t="s">
        <v>14</v>
      </c>
      <c r="D47" s="2">
        <v>244</v>
      </c>
      <c r="E47" s="16">
        <f>B47*D47</f>
        <v>4880</v>
      </c>
    </row>
    <row r="48" spans="1:5" ht="15.75">
      <c r="A48" s="2" t="s">
        <v>15</v>
      </c>
      <c r="B48" s="2">
        <v>16</v>
      </c>
      <c r="C48" s="2" t="s">
        <v>14</v>
      </c>
      <c r="D48" s="2">
        <v>250</v>
      </c>
      <c r="E48" s="16">
        <f>B48*D48</f>
        <v>4000</v>
      </c>
    </row>
    <row r="49" spans="1:5" ht="15.75">
      <c r="A49" s="2" t="s">
        <v>100</v>
      </c>
      <c r="B49" s="2">
        <v>1</v>
      </c>
      <c r="C49" s="2" t="s">
        <v>1</v>
      </c>
      <c r="D49" s="2">
        <v>1500</v>
      </c>
      <c r="E49" s="16">
        <f>B49*D49</f>
        <v>1500</v>
      </c>
    </row>
    <row r="50" spans="1:5" ht="15.75">
      <c r="A50" s="2" t="s">
        <v>80</v>
      </c>
      <c r="B50" s="2"/>
      <c r="C50" s="2"/>
      <c r="D50" s="2"/>
      <c r="E50" s="16"/>
    </row>
    <row r="51" spans="1:5" ht="15.75">
      <c r="A51" s="2" t="s">
        <v>81</v>
      </c>
      <c r="B51" s="2">
        <v>188</v>
      </c>
      <c r="C51" s="2" t="s">
        <v>82</v>
      </c>
      <c r="D51" s="2">
        <v>25</v>
      </c>
      <c r="E51" s="16">
        <f>B51*D51</f>
        <v>4700</v>
      </c>
    </row>
    <row r="52" spans="1:5" ht="15.75">
      <c r="A52" s="2" t="s">
        <v>87</v>
      </c>
      <c r="B52" s="2">
        <v>11</v>
      </c>
      <c r="C52" s="2" t="s">
        <v>1</v>
      </c>
      <c r="D52" s="2">
        <v>12</v>
      </c>
      <c r="E52" s="16">
        <f>B52*D52</f>
        <v>132</v>
      </c>
    </row>
    <row r="53" spans="1:5" ht="15.75">
      <c r="A53" s="2" t="s">
        <v>86</v>
      </c>
      <c r="B53" s="2">
        <v>10</v>
      </c>
      <c r="C53" s="2" t="s">
        <v>46</v>
      </c>
      <c r="D53" s="2">
        <v>50</v>
      </c>
      <c r="E53" s="16">
        <f>B53*D53</f>
        <v>500</v>
      </c>
    </row>
    <row r="54" spans="1:5" ht="15.75">
      <c r="A54" s="2" t="s">
        <v>101</v>
      </c>
      <c r="B54" s="2">
        <v>1</v>
      </c>
      <c r="C54" s="2" t="s">
        <v>1</v>
      </c>
      <c r="D54" s="2">
        <v>3000</v>
      </c>
      <c r="E54" s="16">
        <f>B54*D54</f>
        <v>3000</v>
      </c>
    </row>
    <row r="55" spans="1:5" ht="15.75">
      <c r="A55" s="2" t="s">
        <v>83</v>
      </c>
      <c r="B55" s="2">
        <v>1000</v>
      </c>
      <c r="C55" s="2" t="s">
        <v>1</v>
      </c>
      <c r="D55" s="2">
        <v>0.9</v>
      </c>
      <c r="E55" s="16">
        <f>B55*D55</f>
        <v>900</v>
      </c>
    </row>
    <row r="56" spans="1:5" ht="15.75">
      <c r="A56" s="2" t="s">
        <v>94</v>
      </c>
      <c r="B56" s="2">
        <v>1</v>
      </c>
      <c r="C56" s="2" t="s">
        <v>2</v>
      </c>
      <c r="D56" s="2"/>
      <c r="E56" s="16"/>
    </row>
    <row r="57" spans="1:5" ht="15.75">
      <c r="A57" s="2" t="s">
        <v>95</v>
      </c>
      <c r="B57" s="2">
        <v>6</v>
      </c>
      <c r="C57" s="2" t="s">
        <v>2</v>
      </c>
      <c r="D57" s="2">
        <v>450</v>
      </c>
      <c r="E57" s="16">
        <f aca="true" t="shared" si="1" ref="E57:E63">B57*D57</f>
        <v>2700</v>
      </c>
    </row>
    <row r="58" spans="1:5" ht="15.75">
      <c r="A58" s="2" t="s">
        <v>85</v>
      </c>
      <c r="B58" s="2">
        <v>0.6</v>
      </c>
      <c r="C58" s="2" t="s">
        <v>2</v>
      </c>
      <c r="D58" s="2">
        <v>1500</v>
      </c>
      <c r="E58" s="16">
        <f t="shared" si="1"/>
        <v>900</v>
      </c>
    </row>
    <row r="59" spans="1:5" ht="15.75">
      <c r="A59" s="2" t="s">
        <v>20</v>
      </c>
      <c r="B59" s="2">
        <v>1.5</v>
      </c>
      <c r="C59" s="2" t="s">
        <v>2</v>
      </c>
      <c r="D59" s="2">
        <v>1600</v>
      </c>
      <c r="E59" s="16">
        <f t="shared" si="1"/>
        <v>2400</v>
      </c>
    </row>
    <row r="60" spans="1:5" ht="15.75">
      <c r="A60" s="2" t="s">
        <v>84</v>
      </c>
      <c r="B60" s="2">
        <v>3</v>
      </c>
      <c r="C60" s="2" t="s">
        <v>1</v>
      </c>
      <c r="D60" s="2">
        <v>67</v>
      </c>
      <c r="E60" s="16">
        <f t="shared" si="1"/>
        <v>201</v>
      </c>
    </row>
    <row r="61" spans="1:5" ht="15.75">
      <c r="A61" s="2" t="s">
        <v>89</v>
      </c>
      <c r="B61" s="2">
        <v>10</v>
      </c>
      <c r="C61" s="2" t="s">
        <v>14</v>
      </c>
      <c r="D61" s="2">
        <v>35</v>
      </c>
      <c r="E61" s="16">
        <f t="shared" si="1"/>
        <v>350</v>
      </c>
    </row>
    <row r="62" spans="1:5" ht="15.75">
      <c r="A62" s="2" t="s">
        <v>99</v>
      </c>
      <c r="B62" s="2">
        <v>4</v>
      </c>
      <c r="C62" s="2" t="s">
        <v>1</v>
      </c>
      <c r="D62" s="2">
        <v>12</v>
      </c>
      <c r="E62" s="16">
        <f t="shared" si="1"/>
        <v>48</v>
      </c>
    </row>
    <row r="63" spans="1:5" ht="15.75">
      <c r="A63" s="2" t="s">
        <v>90</v>
      </c>
      <c r="B63" s="2">
        <v>1</v>
      </c>
      <c r="C63" s="2" t="s">
        <v>1</v>
      </c>
      <c r="D63" s="2">
        <v>450</v>
      </c>
      <c r="E63" s="16">
        <f t="shared" si="1"/>
        <v>450</v>
      </c>
    </row>
    <row r="64" spans="1:5" ht="15.75">
      <c r="A64" s="4" t="s">
        <v>104</v>
      </c>
      <c r="B64" s="2"/>
      <c r="C64" s="2"/>
      <c r="D64" s="2"/>
      <c r="E64" s="22">
        <f>SUM(E47:E63)</f>
        <v>26661</v>
      </c>
    </row>
    <row r="65" spans="1:5" ht="15.75">
      <c r="A65" s="4"/>
      <c r="B65" s="2"/>
      <c r="C65" s="2"/>
      <c r="D65" s="2"/>
      <c r="E65" s="38"/>
    </row>
    <row r="66" spans="1:5" ht="15.75">
      <c r="A66" s="4" t="s">
        <v>7</v>
      </c>
      <c r="B66" s="2"/>
      <c r="C66" s="2"/>
      <c r="D66" s="2"/>
      <c r="E66" s="16"/>
    </row>
    <row r="67" spans="1:5" ht="15.75">
      <c r="A67" s="2" t="s">
        <v>16</v>
      </c>
      <c r="B67" s="2">
        <v>2</v>
      </c>
      <c r="C67" s="2" t="s">
        <v>19</v>
      </c>
      <c r="D67" s="2">
        <v>600</v>
      </c>
      <c r="E67" s="16">
        <f>B67*D67</f>
        <v>1200</v>
      </c>
    </row>
    <row r="68" spans="1:6" s="11" customFormat="1" ht="15.75">
      <c r="A68" s="2" t="s">
        <v>21</v>
      </c>
      <c r="B68" s="2">
        <v>2</v>
      </c>
      <c r="C68" s="2" t="s">
        <v>19</v>
      </c>
      <c r="D68" s="2">
        <v>600</v>
      </c>
      <c r="E68" s="16">
        <f>B68*D68</f>
        <v>1200</v>
      </c>
      <c r="F68" s="12"/>
    </row>
    <row r="69" spans="1:6" s="11" customFormat="1" ht="15.75">
      <c r="A69" s="4" t="s">
        <v>50</v>
      </c>
      <c r="B69" s="2"/>
      <c r="C69" s="2"/>
      <c r="D69" s="2"/>
      <c r="E69" s="22">
        <f>SUM(E67:E68)</f>
        <v>2400</v>
      </c>
      <c r="F69" s="13"/>
    </row>
    <row r="70" spans="1:6" s="11" customFormat="1" ht="15.75">
      <c r="A70" s="2"/>
      <c r="B70" s="2"/>
      <c r="C70" s="2"/>
      <c r="D70" s="2"/>
      <c r="E70" s="29"/>
      <c r="F70" s="13"/>
    </row>
    <row r="71" spans="1:6" s="11" customFormat="1" ht="15.75">
      <c r="A71" s="21" t="s">
        <v>5</v>
      </c>
      <c r="B71" s="10"/>
      <c r="E71" s="33"/>
      <c r="F71" s="13"/>
    </row>
    <row r="72" spans="1:6" s="11" customFormat="1" ht="15.75">
      <c r="A72" s="49" t="s">
        <v>97</v>
      </c>
      <c r="B72" s="18"/>
      <c r="C72" s="2"/>
      <c r="D72" s="2"/>
      <c r="E72" s="16">
        <v>1500</v>
      </c>
      <c r="F72" s="13"/>
    </row>
    <row r="73" spans="1:6" s="11" customFormat="1" ht="15.75">
      <c r="A73" s="2" t="s">
        <v>98</v>
      </c>
      <c r="B73" s="15"/>
      <c r="C73" s="2"/>
      <c r="D73" s="2"/>
      <c r="E73" s="16"/>
      <c r="F73" s="13"/>
    </row>
    <row r="74" spans="1:6" s="11" customFormat="1" ht="15.75">
      <c r="A74" s="2" t="s">
        <v>30</v>
      </c>
      <c r="B74" s="15">
        <v>8.4</v>
      </c>
      <c r="C74" s="2" t="s">
        <v>2</v>
      </c>
      <c r="D74" s="2">
        <v>600</v>
      </c>
      <c r="E74" s="16">
        <f aca="true" t="shared" si="2" ref="E74:E83">B74*D74</f>
        <v>5040</v>
      </c>
      <c r="F74" s="13"/>
    </row>
    <row r="75" spans="1:6" s="11" customFormat="1" ht="15.75">
      <c r="A75" s="2" t="s">
        <v>91</v>
      </c>
      <c r="B75" s="18">
        <v>20</v>
      </c>
      <c r="C75" s="2" t="s">
        <v>3</v>
      </c>
      <c r="D75" s="2">
        <v>250</v>
      </c>
      <c r="E75" s="16">
        <f t="shared" si="2"/>
        <v>5000</v>
      </c>
      <c r="F75" s="13"/>
    </row>
    <row r="76" spans="1:6" s="11" customFormat="1" ht="15.75">
      <c r="A76" s="2" t="s">
        <v>22</v>
      </c>
      <c r="B76" s="17">
        <v>9.6</v>
      </c>
      <c r="C76" s="2" t="s">
        <v>3</v>
      </c>
      <c r="D76" s="2">
        <v>300</v>
      </c>
      <c r="E76" s="16">
        <f t="shared" si="2"/>
        <v>2880</v>
      </c>
      <c r="F76" s="13"/>
    </row>
    <row r="77" spans="1:6" s="11" customFormat="1" ht="15.75">
      <c r="A77" s="2" t="s">
        <v>92</v>
      </c>
      <c r="B77" s="18">
        <v>20</v>
      </c>
      <c r="C77" s="2" t="s">
        <v>3</v>
      </c>
      <c r="D77" s="2">
        <v>350</v>
      </c>
      <c r="E77" s="16">
        <f>B77*D77</f>
        <v>7000</v>
      </c>
      <c r="F77" s="13"/>
    </row>
    <row r="78" spans="1:6" s="11" customFormat="1" ht="15.75">
      <c r="A78" s="2" t="s">
        <v>38</v>
      </c>
      <c r="B78" s="18">
        <v>2</v>
      </c>
      <c r="C78" s="2" t="s">
        <v>1</v>
      </c>
      <c r="D78" s="2">
        <v>1500</v>
      </c>
      <c r="E78" s="16">
        <v>3000</v>
      </c>
      <c r="F78" s="13"/>
    </row>
    <row r="79" spans="1:6" s="11" customFormat="1" ht="15.75">
      <c r="A79" s="2" t="s">
        <v>23</v>
      </c>
      <c r="B79" s="15">
        <v>1.92</v>
      </c>
      <c r="C79" s="2" t="s">
        <v>2</v>
      </c>
      <c r="D79" s="2">
        <v>950</v>
      </c>
      <c r="E79" s="16">
        <f t="shared" si="2"/>
        <v>1824</v>
      </c>
      <c r="F79" s="13"/>
    </row>
    <row r="80" spans="1:6" s="11" customFormat="1" ht="15.75">
      <c r="A80" s="2" t="s">
        <v>93</v>
      </c>
      <c r="B80" s="48">
        <v>1.92</v>
      </c>
      <c r="C80" s="2" t="s">
        <v>2</v>
      </c>
      <c r="D80" s="2">
        <v>1500</v>
      </c>
      <c r="E80" s="16">
        <f t="shared" si="2"/>
        <v>2880</v>
      </c>
      <c r="F80" s="14"/>
    </row>
    <row r="81" spans="1:6" s="11" customFormat="1" ht="15.75">
      <c r="A81" s="2" t="s">
        <v>24</v>
      </c>
      <c r="B81" s="18">
        <v>20</v>
      </c>
      <c r="C81" s="2" t="s">
        <v>3</v>
      </c>
      <c r="D81" s="2">
        <v>150</v>
      </c>
      <c r="E81" s="16">
        <f t="shared" si="2"/>
        <v>3000</v>
      </c>
      <c r="F81" s="13"/>
    </row>
    <row r="82" spans="1:6" s="11" customFormat="1" ht="15.75">
      <c r="A82" s="2" t="s">
        <v>96</v>
      </c>
      <c r="B82" s="15">
        <v>8.4</v>
      </c>
      <c r="C82" s="2" t="s">
        <v>2</v>
      </c>
      <c r="D82" s="2">
        <v>350</v>
      </c>
      <c r="E82" s="16">
        <f t="shared" si="2"/>
        <v>2940</v>
      </c>
      <c r="F82" s="13"/>
    </row>
    <row r="83" spans="1:6" s="11" customFormat="1" ht="15.75">
      <c r="A83" s="2" t="s">
        <v>102</v>
      </c>
      <c r="B83" s="15">
        <v>6</v>
      </c>
      <c r="C83" s="2" t="s">
        <v>60</v>
      </c>
      <c r="D83" s="2">
        <v>250</v>
      </c>
      <c r="E83" s="16">
        <f t="shared" si="2"/>
        <v>1500</v>
      </c>
      <c r="F83" s="13"/>
    </row>
    <row r="84" spans="1:6" s="11" customFormat="1" ht="15.75">
      <c r="A84" s="2" t="s">
        <v>39</v>
      </c>
      <c r="B84" s="15"/>
      <c r="C84" s="2"/>
      <c r="D84" s="2"/>
      <c r="E84" s="16"/>
      <c r="F84" s="13"/>
    </row>
    <row r="85" spans="1:6" s="11" customFormat="1" ht="15.75">
      <c r="A85" s="2" t="s">
        <v>40</v>
      </c>
      <c r="B85" s="15"/>
      <c r="C85" s="2"/>
      <c r="D85" s="2"/>
      <c r="E85" s="16">
        <v>2500</v>
      </c>
      <c r="F85" s="13"/>
    </row>
    <row r="86" spans="1:5" ht="15.75">
      <c r="A86" s="8" t="s">
        <v>103</v>
      </c>
      <c r="B86" s="19"/>
      <c r="C86" s="8"/>
      <c r="D86" s="2"/>
      <c r="E86" s="36">
        <f>SUM(E72:E85)</f>
        <v>39064</v>
      </c>
    </row>
    <row r="87" spans="1:5" ht="15.75">
      <c r="A87" s="2" t="s">
        <v>25</v>
      </c>
      <c r="B87" s="18"/>
      <c r="C87" s="2"/>
      <c r="D87" s="2"/>
      <c r="E87" s="16">
        <f>E86*12%</f>
        <v>4687.679999999999</v>
      </c>
    </row>
    <row r="88" spans="1:5" ht="15.75">
      <c r="A88" s="2" t="s">
        <v>26</v>
      </c>
      <c r="B88" s="18"/>
      <c r="C88" s="2"/>
      <c r="D88" s="2"/>
      <c r="E88" s="22">
        <f>E87+E86</f>
        <v>43751.68</v>
      </c>
    </row>
    <row r="89" spans="1:5" ht="12.75">
      <c r="A89" s="20"/>
      <c r="B89" s="20"/>
      <c r="C89" s="20"/>
      <c r="D89" s="20"/>
      <c r="E89" s="34"/>
    </row>
    <row r="90" spans="1:5" ht="15.75">
      <c r="A90" s="1" t="s">
        <v>28</v>
      </c>
      <c r="B90" s="5"/>
      <c r="C90" s="5"/>
      <c r="D90" s="5"/>
      <c r="E90" s="30"/>
    </row>
    <row r="91" spans="1:5" ht="15.75">
      <c r="A91" s="5" t="s">
        <v>10</v>
      </c>
      <c r="B91" s="5"/>
      <c r="C91" s="5"/>
      <c r="D91" s="5"/>
      <c r="E91" s="30">
        <f>E64</f>
        <v>26661</v>
      </c>
    </row>
    <row r="92" spans="1:5" ht="15.75">
      <c r="A92" s="5" t="s">
        <v>11</v>
      </c>
      <c r="B92" s="5"/>
      <c r="C92" s="5"/>
      <c r="D92" s="5"/>
      <c r="E92" s="30">
        <f>E88</f>
        <v>43751.68</v>
      </c>
    </row>
    <row r="93" spans="1:5" ht="15.75">
      <c r="A93" s="5" t="s">
        <v>27</v>
      </c>
      <c r="B93" s="5"/>
      <c r="C93" s="5"/>
      <c r="D93" s="5"/>
      <c r="E93" s="30">
        <f>E69</f>
        <v>2400</v>
      </c>
    </row>
    <row r="94" spans="1:5" ht="15.75">
      <c r="A94" s="6" t="s">
        <v>13</v>
      </c>
      <c r="B94" s="7"/>
      <c r="C94" s="7"/>
      <c r="D94" s="7"/>
      <c r="E94" s="26">
        <f>SUM(E91:E93)</f>
        <v>72812.68</v>
      </c>
    </row>
    <row r="95" ht="12.75">
      <c r="E95" s="31"/>
    </row>
    <row r="97" spans="1:5" ht="15.75">
      <c r="A97" s="41" t="s">
        <v>54</v>
      </c>
      <c r="B97" s="24"/>
      <c r="C97" s="24"/>
      <c r="D97" s="24"/>
      <c r="E97" s="35"/>
    </row>
    <row r="98" spans="1:5" ht="15.75">
      <c r="A98" s="2" t="s">
        <v>0</v>
      </c>
      <c r="B98" s="2"/>
      <c r="C98" s="2"/>
      <c r="D98" s="2"/>
      <c r="E98" s="16"/>
    </row>
    <row r="99" spans="1:5" ht="15.75">
      <c r="A99" s="2" t="s">
        <v>41</v>
      </c>
      <c r="B99" s="2">
        <v>34</v>
      </c>
      <c r="C99" s="2" t="s">
        <v>1</v>
      </c>
      <c r="D99" s="40">
        <v>279</v>
      </c>
      <c r="E99" s="16">
        <f>B99*D99</f>
        <v>9486</v>
      </c>
    </row>
    <row r="100" spans="1:5" ht="15.75">
      <c r="A100" s="2" t="s">
        <v>42</v>
      </c>
      <c r="B100" s="2">
        <v>12</v>
      </c>
      <c r="C100" s="2" t="s">
        <v>1</v>
      </c>
      <c r="D100" s="40">
        <v>250</v>
      </c>
      <c r="E100" s="16">
        <f>B100*D100</f>
        <v>3000</v>
      </c>
    </row>
    <row r="101" spans="1:5" ht="15.75">
      <c r="A101" s="2" t="s">
        <v>43</v>
      </c>
      <c r="B101" s="2">
        <v>1</v>
      </c>
      <c r="C101" s="2" t="s">
        <v>2</v>
      </c>
      <c r="D101" s="40">
        <v>1500</v>
      </c>
      <c r="E101" s="16">
        <f>B101*D101</f>
        <v>1500</v>
      </c>
    </row>
    <row r="102" spans="1:5" ht="15.75">
      <c r="A102" s="2" t="s">
        <v>105</v>
      </c>
      <c r="B102" s="2">
        <v>15</v>
      </c>
      <c r="C102" s="2" t="s">
        <v>106</v>
      </c>
      <c r="D102" s="40">
        <v>30</v>
      </c>
      <c r="E102" s="16">
        <f>B102*D102</f>
        <v>450</v>
      </c>
    </row>
    <row r="103" spans="1:5" ht="15.75">
      <c r="A103" s="2" t="s">
        <v>51</v>
      </c>
      <c r="B103" s="2">
        <v>0.5</v>
      </c>
      <c r="C103" s="2" t="s">
        <v>2</v>
      </c>
      <c r="D103" s="40">
        <v>450</v>
      </c>
      <c r="E103" s="16">
        <f>B103*D103</f>
        <v>225</v>
      </c>
    </row>
    <row r="104" spans="1:5" ht="15.75">
      <c r="A104" s="2" t="s">
        <v>45</v>
      </c>
      <c r="B104" s="2">
        <v>4</v>
      </c>
      <c r="C104" s="2" t="s">
        <v>2</v>
      </c>
      <c r="D104" s="40">
        <v>1100</v>
      </c>
      <c r="E104" s="16">
        <f>B104*D104</f>
        <v>4400</v>
      </c>
    </row>
    <row r="105" spans="1:5" ht="15.75">
      <c r="A105" s="2" t="s">
        <v>107</v>
      </c>
      <c r="B105" s="2">
        <v>1</v>
      </c>
      <c r="C105" s="2" t="s">
        <v>1</v>
      </c>
      <c r="D105" s="40">
        <v>650</v>
      </c>
      <c r="E105" s="16">
        <f>B105*D105</f>
        <v>650</v>
      </c>
    </row>
    <row r="106" spans="1:5" ht="15.75">
      <c r="A106" s="2" t="s">
        <v>52</v>
      </c>
      <c r="B106" s="2"/>
      <c r="C106" s="2"/>
      <c r="D106" s="2"/>
      <c r="E106" s="16">
        <v>7500</v>
      </c>
    </row>
    <row r="107" spans="1:5" ht="15.75">
      <c r="A107" s="4" t="s">
        <v>4</v>
      </c>
      <c r="B107" s="2"/>
      <c r="C107" s="2"/>
      <c r="D107" s="2"/>
      <c r="E107" s="25">
        <f>SUM(E99:E106)</f>
        <v>27211</v>
      </c>
    </row>
    <row r="108" spans="1:5" ht="15.75">
      <c r="A108" s="2"/>
      <c r="B108" s="2"/>
      <c r="C108" s="2"/>
      <c r="D108" s="2"/>
      <c r="E108" s="16"/>
    </row>
    <row r="109" spans="1:5" ht="15.75">
      <c r="A109" s="4" t="s">
        <v>5</v>
      </c>
      <c r="B109" s="2"/>
      <c r="C109" s="2"/>
      <c r="D109" s="2"/>
      <c r="E109" s="16"/>
    </row>
    <row r="110" spans="1:5" ht="15.75">
      <c r="A110" s="2" t="s">
        <v>108</v>
      </c>
      <c r="B110" s="2">
        <v>1</v>
      </c>
      <c r="C110" s="2" t="s">
        <v>1</v>
      </c>
      <c r="D110" s="2">
        <v>1000</v>
      </c>
      <c r="E110" s="16">
        <f>B110*D110</f>
        <v>1000</v>
      </c>
    </row>
    <row r="111" spans="1:5" ht="15.75">
      <c r="A111" s="2" t="s">
        <v>23</v>
      </c>
      <c r="B111" s="2">
        <v>1.7</v>
      </c>
      <c r="C111" s="2" t="s">
        <v>2</v>
      </c>
      <c r="D111" s="2">
        <v>950</v>
      </c>
      <c r="E111" s="16">
        <f>B111*D111</f>
        <v>1615</v>
      </c>
    </row>
    <row r="112" spans="1:5" ht="15.75">
      <c r="A112" s="2" t="s">
        <v>44</v>
      </c>
      <c r="B112" s="2">
        <v>34</v>
      </c>
      <c r="C112" s="2" t="s">
        <v>1</v>
      </c>
      <c r="D112" s="2">
        <v>400</v>
      </c>
      <c r="E112" s="16">
        <f>B112*D112</f>
        <v>13600</v>
      </c>
    </row>
    <row r="113" spans="1:5" ht="15.75">
      <c r="A113" s="2" t="s">
        <v>48</v>
      </c>
      <c r="B113" s="2"/>
      <c r="C113" s="2"/>
      <c r="D113" s="3"/>
      <c r="E113" s="16"/>
    </row>
    <row r="114" spans="1:5" ht="15.75">
      <c r="A114" s="2" t="s">
        <v>47</v>
      </c>
      <c r="B114" s="2">
        <v>35</v>
      </c>
      <c r="C114" s="2" t="s">
        <v>34</v>
      </c>
      <c r="D114" s="2">
        <v>170</v>
      </c>
      <c r="E114" s="16">
        <f>B114*D114</f>
        <v>5950</v>
      </c>
    </row>
    <row r="115" spans="1:5" ht="15.75">
      <c r="A115" s="2" t="s">
        <v>9</v>
      </c>
      <c r="B115" s="2"/>
      <c r="C115" s="2"/>
      <c r="D115" s="2"/>
      <c r="E115" s="36">
        <f>SUM(E110:E114)</f>
        <v>22165</v>
      </c>
    </row>
    <row r="116" spans="1:5" ht="15.75">
      <c r="A116" s="2" t="s">
        <v>17</v>
      </c>
      <c r="B116" s="2"/>
      <c r="C116" s="2"/>
      <c r="D116" s="2"/>
      <c r="E116" s="16">
        <f>E115*12%</f>
        <v>2659.7999999999997</v>
      </c>
    </row>
    <row r="117" spans="1:5" ht="15.75">
      <c r="A117" s="4" t="s">
        <v>6</v>
      </c>
      <c r="B117" s="2"/>
      <c r="C117" s="2"/>
      <c r="D117" s="2"/>
      <c r="E117" s="25">
        <f>E115+E116</f>
        <v>24824.8</v>
      </c>
    </row>
    <row r="118" spans="1:5" ht="15.75">
      <c r="A118" s="2"/>
      <c r="B118" s="2"/>
      <c r="C118" s="2"/>
      <c r="D118" s="2"/>
      <c r="E118" s="16"/>
    </row>
    <row r="119" spans="1:5" ht="15.75">
      <c r="A119" s="4" t="s">
        <v>7</v>
      </c>
      <c r="B119" s="2"/>
      <c r="C119" s="2"/>
      <c r="D119" s="2"/>
      <c r="E119" s="16"/>
    </row>
    <row r="120" spans="1:5" ht="15.75">
      <c r="A120" s="2" t="s">
        <v>49</v>
      </c>
      <c r="B120" s="2">
        <v>3</v>
      </c>
      <c r="C120" s="2" t="s">
        <v>8</v>
      </c>
      <c r="D120" s="2">
        <v>600</v>
      </c>
      <c r="E120" s="16">
        <f>B120*D120</f>
        <v>1800</v>
      </c>
    </row>
    <row r="121" spans="1:5" ht="15.75">
      <c r="A121" s="2"/>
      <c r="B121" s="2"/>
      <c r="C121" s="2"/>
      <c r="D121" s="2"/>
      <c r="E121" s="16"/>
    </row>
    <row r="122" spans="1:5" ht="15.75">
      <c r="A122" s="1" t="s">
        <v>9</v>
      </c>
      <c r="B122" s="5"/>
      <c r="C122" s="5"/>
      <c r="D122" s="5"/>
      <c r="E122" s="30"/>
    </row>
    <row r="123" spans="1:5" ht="15.75">
      <c r="A123" s="5" t="s">
        <v>109</v>
      </c>
      <c r="B123" s="5"/>
      <c r="C123" s="5"/>
      <c r="D123" s="5"/>
      <c r="E123" s="30">
        <f>E107</f>
        <v>27211</v>
      </c>
    </row>
    <row r="124" spans="1:5" ht="15.75">
      <c r="A124" s="5" t="s">
        <v>11</v>
      </c>
      <c r="B124" s="5"/>
      <c r="C124" s="5"/>
      <c r="D124" s="5"/>
      <c r="E124" s="30">
        <f>E117</f>
        <v>24824.8</v>
      </c>
    </row>
    <row r="125" spans="1:5" ht="15.75">
      <c r="A125" s="5" t="s">
        <v>110</v>
      </c>
      <c r="B125" s="5"/>
      <c r="C125" s="5"/>
      <c r="D125" s="5"/>
      <c r="E125" s="30">
        <v>1800</v>
      </c>
    </row>
    <row r="126" spans="1:5" ht="15.75">
      <c r="A126" s="6" t="s">
        <v>13</v>
      </c>
      <c r="B126" s="7"/>
      <c r="C126" s="7"/>
      <c r="D126" s="7"/>
      <c r="E126" s="26">
        <f>SUM(E123:E125)</f>
        <v>53835.8</v>
      </c>
    </row>
    <row r="128" spans="1:5" ht="18">
      <c r="A128" s="42" t="s">
        <v>55</v>
      </c>
      <c r="B128" s="20"/>
      <c r="C128" s="20"/>
      <c r="D128" s="20"/>
      <c r="E128" s="43">
        <f>E43+E94+E126</f>
        <v>382479.2</v>
      </c>
    </row>
    <row r="130" ht="12.75">
      <c r="D130" s="44"/>
    </row>
    <row r="131" spans="4:5" ht="12.75">
      <c r="D131" s="45"/>
      <c r="E131" s="46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</dc:creator>
  <cp:keywords/>
  <dc:description/>
  <cp:lastModifiedBy>Александр</cp:lastModifiedBy>
  <cp:lastPrinted>2012-05-21T07:21:09Z</cp:lastPrinted>
  <dcterms:created xsi:type="dcterms:W3CDTF">2011-04-21T19:53:13Z</dcterms:created>
  <dcterms:modified xsi:type="dcterms:W3CDTF">2015-09-14T14:49:13Z</dcterms:modified>
  <cp:category/>
  <cp:version/>
  <cp:contentType/>
  <cp:contentStatus/>
</cp:coreProperties>
</file>